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tage\Secretariat_Noso\Rapports\2017\53-3103 CINQ\Fiche Norovirus\Rapport et résumé\Version finale_Format 1-3-25\"/>
    </mc:Choice>
  </mc:AlternateContent>
  <bookViews>
    <workbookView xWindow="285" yWindow="105" windowWidth="19620" windowHeight="9240" activeTab="2"/>
  </bookViews>
  <sheets>
    <sheet name="INCIDENCE" sheetId="1" r:id="rId1"/>
    <sheet name="COURBE ÉPI CH+CR" sheetId="4" r:id="rId2"/>
    <sheet name="TAUX D'ATTAQUE" sheetId="2" r:id="rId3"/>
    <sheet name="COURBE ÉPI CHSLD" sheetId="5" r:id="rId4"/>
  </sheets>
  <calcPr calcId="152511"/>
</workbook>
</file>

<file path=xl/calcChain.xml><?xml version="1.0" encoding="utf-8"?>
<calcChain xmlns="http://schemas.openxmlformats.org/spreadsheetml/2006/main">
  <c r="AC12" i="1" l="1"/>
  <c r="AD12" i="1"/>
  <c r="AE12" i="1"/>
  <c r="C12" i="1" l="1"/>
  <c r="AF11" i="1" l="1"/>
  <c r="AF10" i="1"/>
  <c r="D12" i="1"/>
  <c r="E12" i="1"/>
  <c r="F12" i="1"/>
  <c r="G12" i="1"/>
  <c r="H12" i="1"/>
  <c r="I12" i="1"/>
  <c r="J12" i="1"/>
  <c r="K12" i="1"/>
  <c r="L12" i="1"/>
  <c r="M12" i="1"/>
  <c r="N12" i="1"/>
  <c r="O12" i="1"/>
  <c r="AF10" i="2"/>
  <c r="AF12" i="1" l="1"/>
  <c r="X12" i="1"/>
  <c r="B12" i="2"/>
  <c r="P12" i="1"/>
  <c r="Q12" i="1"/>
  <c r="R12" i="1"/>
  <c r="S12" i="1"/>
  <c r="T12" i="1"/>
  <c r="U12" i="1"/>
  <c r="V12" i="1"/>
  <c r="W12" i="1"/>
  <c r="Y12" i="1"/>
  <c r="Z12" i="1"/>
  <c r="AA12" i="1"/>
  <c r="AB12" i="1"/>
  <c r="B12" i="1"/>
  <c r="C12" i="2" l="1"/>
  <c r="D12" i="2" s="1"/>
  <c r="C13" i="2"/>
  <c r="B13" i="2"/>
  <c r="AF11" i="2"/>
  <c r="AF13" i="2" s="1"/>
  <c r="D13" i="2" l="1"/>
  <c r="E12" i="2"/>
  <c r="F12" i="2" l="1"/>
  <c r="E13" i="2"/>
  <c r="F13" i="2" l="1"/>
  <c r="G12" i="2"/>
  <c r="G13" i="2" l="1"/>
  <c r="H12" i="2"/>
  <c r="I12" i="2" l="1"/>
  <c r="H13" i="2"/>
  <c r="J12" i="2" l="1"/>
  <c r="I13" i="2"/>
  <c r="J13" i="2" l="1"/>
  <c r="K12" i="2"/>
  <c r="K13" i="2" l="1"/>
  <c r="L12" i="2"/>
  <c r="M12" i="2" s="1"/>
  <c r="N12" i="2" l="1"/>
  <c r="M13" i="2"/>
  <c r="L13" i="2"/>
  <c r="O12" i="2" l="1"/>
  <c r="N13" i="2"/>
  <c r="P12" i="2" l="1"/>
  <c r="O13" i="2"/>
  <c r="Q12" i="2" l="1"/>
  <c r="P13" i="2"/>
  <c r="R12" i="2" l="1"/>
  <c r="Q13" i="2"/>
  <c r="S12" i="2" l="1"/>
  <c r="R13" i="2"/>
  <c r="T12" i="2" l="1"/>
  <c r="S13" i="2"/>
  <c r="U12" i="2" l="1"/>
  <c r="T13" i="2"/>
  <c r="V12" i="2" l="1"/>
  <c r="U13" i="2"/>
  <c r="W12" i="2" l="1"/>
  <c r="V13" i="2"/>
  <c r="X12" i="2" l="1"/>
  <c r="W13" i="2"/>
  <c r="Y12" i="2" l="1"/>
  <c r="X13" i="2"/>
  <c r="Z12" i="2" l="1"/>
  <c r="Y13" i="2"/>
  <c r="AA12" i="2" l="1"/>
  <c r="Z13" i="2"/>
  <c r="AB12" i="2" l="1"/>
  <c r="AC12" i="2" s="1"/>
  <c r="AA13" i="2"/>
  <c r="AD12" i="2" l="1"/>
  <c r="AC13" i="2"/>
  <c r="AB13" i="2"/>
  <c r="AE12" i="2" l="1"/>
  <c r="AE13" i="2" s="1"/>
  <c r="AD13" i="2"/>
</calcChain>
</file>

<file path=xl/sharedStrings.xml><?xml version="1.0" encoding="utf-8"?>
<sst xmlns="http://schemas.openxmlformats.org/spreadsheetml/2006/main" count="79" uniqueCount="46">
  <si>
    <t>FEUILLE DE CALCUL DE L'INCIDENCE</t>
  </si>
  <si>
    <t>CENTRE HOSPITALIER (CH) ET CENTRE DE RÉADAPTATION (CR)</t>
  </si>
  <si>
    <t xml:space="preserve">Nombre de lits dans l'unité = </t>
  </si>
  <si>
    <t>Nombre de nouveaux cas nosocomiaux chez les patients</t>
  </si>
  <si>
    <t>Incidence quotidienne</t>
  </si>
  <si>
    <t>Jour 2</t>
  </si>
  <si>
    <t>Jour 3</t>
  </si>
  <si>
    <t>Jour 4</t>
  </si>
  <si>
    <t>Jour 5</t>
  </si>
  <si>
    <t>Jour 6</t>
  </si>
  <si>
    <t>Jour 7</t>
  </si>
  <si>
    <t>Jour 8</t>
  </si>
  <si>
    <t>Jour 9</t>
  </si>
  <si>
    <t>Jour 10</t>
  </si>
  <si>
    <t>Jour 11</t>
  </si>
  <si>
    <t>Jour 12</t>
  </si>
  <si>
    <t>Jour 13</t>
  </si>
  <si>
    <t>Jour 14</t>
  </si>
  <si>
    <t>Jour 15</t>
  </si>
  <si>
    <t>Jour du signalement</t>
  </si>
  <si>
    <t>Jours de l'éclosion</t>
  </si>
  <si>
    <t>Nombre de patients dans l'unité</t>
  </si>
  <si>
    <t>FEUILLE DE CALCUL DU TAUX D'ATTAQUE</t>
  </si>
  <si>
    <t>CENTRE D'HÉBERGEMENT ET DE SOINS DE LONGUE DURÉE (CHSLD)</t>
  </si>
  <si>
    <t>Population à risque</t>
  </si>
  <si>
    <t>Nombre de nouveaux cas nosocomiaux chez les résidants</t>
  </si>
  <si>
    <t>Nombre de résidants dans l'unité</t>
  </si>
  <si>
    <t>Taux d'attaque</t>
  </si>
  <si>
    <t>Jour 16</t>
  </si>
  <si>
    <t>Jour 17</t>
  </si>
  <si>
    <t>Jour 18</t>
  </si>
  <si>
    <t>Jour 19</t>
  </si>
  <si>
    <t>Jour 20</t>
  </si>
  <si>
    <t>TOTAL</t>
  </si>
  <si>
    <t>Jour 21</t>
  </si>
  <si>
    <t>Jour 22</t>
  </si>
  <si>
    <t>Jour 23</t>
  </si>
  <si>
    <t>Jour 24</t>
  </si>
  <si>
    <t>Jour 25</t>
  </si>
  <si>
    <t>Jour 26</t>
  </si>
  <si>
    <t>Jour 27</t>
  </si>
  <si>
    <t>Jour 28</t>
  </si>
  <si>
    <t>Total</t>
  </si>
  <si>
    <t>ÉCLOSION DE GASTRO-ENTÉRITE D'ALLURE VIRALE</t>
  </si>
  <si>
    <t>Jour 29</t>
  </si>
  <si>
    <t>Jour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</si>
</sst>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HelveticaNeueLT Std"/>
      <family val="2"/>
    </font>
    <font>
      <b/>
      <sz val="11"/>
      <color theme="1"/>
      <name val="HelveticaNeueLT Std"/>
      <family val="2"/>
    </font>
    <font>
      <sz val="10"/>
      <color theme="1"/>
      <name val="HelveticaNeueLT Std"/>
      <family val="2"/>
    </font>
    <font>
      <sz val="10"/>
      <color theme="0"/>
      <name val="HelveticaNeueLT Std"/>
      <family val="2"/>
    </font>
    <font>
      <b/>
      <sz val="10"/>
      <color theme="1"/>
      <name val="HelveticaNeueLT Std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1C819A"/>
        <bgColor indexed="64"/>
      </patternFill>
    </fill>
    <fill>
      <patternFill patternType="solid">
        <fgColor rgb="FFCEEEF6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2" tint="-0.89996032593768116"/>
      </left>
      <right style="medium">
        <color theme="2" tint="-0.89996032593768116"/>
      </right>
      <top style="medium">
        <color theme="2" tint="-0.89996032593768116"/>
      </top>
      <bottom style="medium">
        <color theme="2" tint="-0.89996032593768116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theme="0" tint="-0.14996795556505021"/>
      </bottom>
      <diagonal/>
    </border>
    <border>
      <left style="medium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 tint="-0.14996795556505021"/>
      </bottom>
      <diagonal/>
    </border>
    <border>
      <left style="thin">
        <color theme="0"/>
      </left>
      <right style="medium">
        <color theme="1"/>
      </right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1"/>
      </left>
      <right style="thin">
        <color theme="0" tint="-0.14996795556505021"/>
      </right>
      <top style="thin">
        <color theme="0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 tint="-0.14996795556505021"/>
      </right>
      <top style="medium">
        <color theme="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/>
      </bottom>
      <diagonal/>
    </border>
    <border>
      <left style="medium">
        <color theme="2" tint="-0.89996032593768116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 tint="-0.14993743705557422"/>
      </left>
      <right style="thin">
        <color theme="0"/>
      </right>
      <top style="medium">
        <color theme="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 style="thin">
        <color theme="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164" fontId="4" fillId="4" borderId="3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 wrapText="1"/>
    </xf>
    <xf numFmtId="164" fontId="8" fillId="6" borderId="4" xfId="0" applyNumberFormat="1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CEEEF6"/>
      <color rgb="FF1C81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2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Courbe épidémiologique des nouveaux cas de gastro-entérite </a:t>
            </a:r>
            <a:br>
              <a:rPr lang="fr-C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</a:br>
            <a:r>
              <a:rPr lang="fr-C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d’allure virale et de l’incidence pour l’éclosion en cours</a:t>
            </a:r>
            <a:endParaRPr lang="en-US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221267949650084E-2"/>
          <c:y val="0.11089906943450251"/>
          <c:w val="0.82806911069047551"/>
          <c:h val="0.63463628410085116"/>
        </c:manualLayout>
      </c:layout>
      <c:barChart>
        <c:barDir val="col"/>
        <c:grouping val="clustered"/>
        <c:varyColors val="0"/>
        <c:ser>
          <c:idx val="0"/>
          <c:order val="0"/>
          <c:tx>
            <c:v>Nouveaux cas</c:v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c:spPr>
          <c:invertIfNegative val="0"/>
          <c:cat>
            <c:strRef>
              <c:f>INCIDENCE!$B$9:$AE$9</c:f>
              <c:strCache>
                <c:ptCount val="30"/>
                <c:pt idx="0">
                  <c:v>Jour du signalement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  <c:pt idx="10">
                  <c:v>Jour 11</c:v>
                </c:pt>
                <c:pt idx="11">
                  <c:v>Jour 12</c:v>
                </c:pt>
                <c:pt idx="12">
                  <c:v>Jour 13</c:v>
                </c:pt>
                <c:pt idx="13">
                  <c:v>Jour 14</c:v>
                </c:pt>
                <c:pt idx="14">
                  <c:v>Jour 15</c:v>
                </c:pt>
                <c:pt idx="15">
                  <c:v>Jour 16</c:v>
                </c:pt>
                <c:pt idx="16">
                  <c:v>Jour 17</c:v>
                </c:pt>
                <c:pt idx="17">
                  <c:v>Jour 18</c:v>
                </c:pt>
                <c:pt idx="18">
                  <c:v>Jour 19</c:v>
                </c:pt>
                <c:pt idx="19">
                  <c:v>Jour 20</c:v>
                </c:pt>
                <c:pt idx="20">
                  <c:v>Jour 21</c:v>
                </c:pt>
                <c:pt idx="21">
                  <c:v>Jour 22</c:v>
                </c:pt>
                <c:pt idx="22">
                  <c:v>Jour 23</c:v>
                </c:pt>
                <c:pt idx="23">
                  <c:v>Jour 24</c:v>
                </c:pt>
                <c:pt idx="24">
                  <c:v>Jour 25</c:v>
                </c:pt>
                <c:pt idx="25">
                  <c:v>Jour 26</c:v>
                </c:pt>
                <c:pt idx="26">
                  <c:v>Jour 27</c:v>
                </c:pt>
                <c:pt idx="27">
                  <c:v>Jour 28</c:v>
                </c:pt>
                <c:pt idx="28">
                  <c:v>Jour 29</c:v>
                </c:pt>
                <c:pt idx="29">
                  <c:v>Jour 30</c:v>
                </c:pt>
              </c:strCache>
            </c:strRef>
          </c:cat>
          <c:val>
            <c:numRef>
              <c:f>INCIDENCE!$B$10:$AE$10</c:f>
              <c:numCache>
                <c:formatCode>General</c:formatCode>
                <c:ptCount val="3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7722464"/>
        <c:axId val="1427720504"/>
      </c:barChart>
      <c:lineChart>
        <c:grouping val="standard"/>
        <c:varyColors val="0"/>
        <c:ser>
          <c:idx val="1"/>
          <c:order val="1"/>
          <c:tx>
            <c:strRef>
              <c:f>INCIDENCE!$A$12</c:f>
              <c:strCache>
                <c:ptCount val="1"/>
                <c:pt idx="0">
                  <c:v>Incidence quotidienne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5"/>
            <c:spPr>
              <a:solidFill>
                <a:schemeClr val="accent2"/>
              </a:solidFill>
            </c:spPr>
          </c:marker>
          <c:val>
            <c:numRef>
              <c:f>INCIDENCE!$B$12:$AE$12</c:f>
              <c:numCache>
                <c:formatCode>0.0%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721288"/>
        <c:axId val="1427723248"/>
      </c:lineChart>
      <c:catAx>
        <c:axId val="142772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Jour de l'éclosion</a:t>
                </a:r>
              </a:p>
            </c:rich>
          </c:tx>
          <c:layout>
            <c:manualLayout>
              <c:xMode val="edge"/>
              <c:yMode val="edge"/>
              <c:x val="0.45729591443935202"/>
              <c:y val="0.8644789628569156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427720504"/>
        <c:crosses val="autoZero"/>
        <c:auto val="1"/>
        <c:lblAlgn val="ctr"/>
        <c:lblOffset val="100"/>
        <c:noMultiLvlLbl val="0"/>
      </c:catAx>
      <c:valAx>
        <c:axId val="1427720504"/>
        <c:scaling>
          <c:orientation val="minMax"/>
          <c:max val="1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Nombre de nouveaux cas</a:t>
                </a:r>
              </a:p>
            </c:rich>
          </c:tx>
          <c:layout>
            <c:manualLayout>
              <c:xMode val="edge"/>
              <c:yMode val="edge"/>
              <c:x val="7.3295089840734965E-3"/>
              <c:y val="0.32734176409766957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1427722464"/>
        <c:crosses val="autoZero"/>
        <c:crossBetween val="between"/>
        <c:majorUnit val="2"/>
        <c:minorUnit val="1"/>
      </c:valAx>
      <c:valAx>
        <c:axId val="1427723248"/>
        <c:scaling>
          <c:orientation val="minMax"/>
          <c:max val="0.5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Incidence</a:t>
                </a:r>
              </a:p>
            </c:rich>
          </c:tx>
          <c:layout>
            <c:manualLayout>
              <c:xMode val="edge"/>
              <c:yMode val="edge"/>
              <c:x val="0.95602294609555893"/>
              <c:y val="0.35989389962618307"/>
            </c:manualLayout>
          </c:layout>
          <c:overlay val="0"/>
        </c:title>
        <c:numFmt formatCode="0%" sourceLinked="0"/>
        <c:majorTickMark val="out"/>
        <c:minorTickMark val="out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1427721288"/>
        <c:crosses val="max"/>
        <c:crossBetween val="between"/>
        <c:majorUnit val="0.1"/>
        <c:minorUnit val="2.0000000000000004E-2"/>
      </c:valAx>
      <c:catAx>
        <c:axId val="1427721288"/>
        <c:scaling>
          <c:orientation val="minMax"/>
        </c:scaling>
        <c:delete val="1"/>
        <c:axPos val="b"/>
        <c:majorTickMark val="out"/>
        <c:minorTickMark val="none"/>
        <c:tickLblPos val="nextTo"/>
        <c:crossAx val="14277232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64536095754090472"/>
          <c:y val="0.94932744770540045"/>
          <c:w val="0.34254754571680229"/>
          <c:h val="3.65311381531854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Courbe épidémiologique des nouveaux cas de gastro-entérite </a:t>
            </a:r>
            <a:br>
              <a:rPr lang="fr-C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</a:br>
            <a:r>
              <a:rPr lang="fr-C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d’allure virale et du taux d’attaque pour l’éclosion en cours</a:t>
            </a:r>
            <a:endParaRPr lang="en-US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221267949650084E-2"/>
          <c:y val="0.11089906943450251"/>
          <c:w val="0.82806911069047551"/>
          <c:h val="0.63463628410085116"/>
        </c:manualLayout>
      </c:layout>
      <c:barChart>
        <c:barDir val="col"/>
        <c:grouping val="clustered"/>
        <c:varyColors val="0"/>
        <c:ser>
          <c:idx val="0"/>
          <c:order val="0"/>
          <c:tx>
            <c:v>Nouveaux cas</c:v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c:spPr>
          <c:invertIfNegative val="0"/>
          <c:cat>
            <c:strRef>
              <c:f>'TAUX D''ATTAQUE'!$B$9:$AE$9</c:f>
              <c:strCache>
                <c:ptCount val="30"/>
                <c:pt idx="0">
                  <c:v>Jour du signalement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  <c:pt idx="10">
                  <c:v>Jour 11</c:v>
                </c:pt>
                <c:pt idx="11">
                  <c:v>Jour 12</c:v>
                </c:pt>
                <c:pt idx="12">
                  <c:v>Jour 13</c:v>
                </c:pt>
                <c:pt idx="13">
                  <c:v>Jour 14</c:v>
                </c:pt>
                <c:pt idx="14">
                  <c:v>Jour 15</c:v>
                </c:pt>
                <c:pt idx="15">
                  <c:v>Jour 16</c:v>
                </c:pt>
                <c:pt idx="16">
                  <c:v>Jour 17</c:v>
                </c:pt>
                <c:pt idx="17">
                  <c:v>Jour 18</c:v>
                </c:pt>
                <c:pt idx="18">
                  <c:v>Jour 19</c:v>
                </c:pt>
                <c:pt idx="19">
                  <c:v>Jour 20</c:v>
                </c:pt>
                <c:pt idx="20">
                  <c:v>Jour 21</c:v>
                </c:pt>
                <c:pt idx="21">
                  <c:v>Jour 22</c:v>
                </c:pt>
                <c:pt idx="22">
                  <c:v>Jour 23</c:v>
                </c:pt>
                <c:pt idx="23">
                  <c:v>Jour 24</c:v>
                </c:pt>
                <c:pt idx="24">
                  <c:v>Jour 25</c:v>
                </c:pt>
                <c:pt idx="25">
                  <c:v>Jour 26</c:v>
                </c:pt>
                <c:pt idx="26">
                  <c:v>Jour 27</c:v>
                </c:pt>
                <c:pt idx="27">
                  <c:v>Jour 28</c:v>
                </c:pt>
                <c:pt idx="28">
                  <c:v>Jour 29</c:v>
                </c:pt>
                <c:pt idx="29">
                  <c:v>Jour 30</c:v>
                </c:pt>
              </c:strCache>
            </c:strRef>
          </c:cat>
          <c:val>
            <c:numRef>
              <c:f>'TAUX D''ATTAQUE'!$B$10:$AE$10</c:f>
              <c:numCache>
                <c:formatCode>General</c:formatCode>
                <c:ptCount val="3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0302008"/>
        <c:axId val="1250300832"/>
      </c:barChart>
      <c:lineChart>
        <c:grouping val="standard"/>
        <c:varyColors val="0"/>
        <c:ser>
          <c:idx val="1"/>
          <c:order val="1"/>
          <c:tx>
            <c:strRef>
              <c:f>'TAUX D''ATTAQUE'!$A$13</c:f>
              <c:strCache>
                <c:ptCount val="1"/>
                <c:pt idx="0">
                  <c:v>Taux d'attaque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5"/>
            <c:spPr>
              <a:solidFill>
                <a:schemeClr val="accent2"/>
              </a:solidFill>
            </c:spPr>
          </c:marker>
          <c:cat>
            <c:strRef>
              <c:f>'TAUX D''ATTAQUE'!$B$9:$AE$9</c:f>
              <c:strCache>
                <c:ptCount val="30"/>
                <c:pt idx="0">
                  <c:v>Jour du signalement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  <c:pt idx="10">
                  <c:v>Jour 11</c:v>
                </c:pt>
                <c:pt idx="11">
                  <c:v>Jour 12</c:v>
                </c:pt>
                <c:pt idx="12">
                  <c:v>Jour 13</c:v>
                </c:pt>
                <c:pt idx="13">
                  <c:v>Jour 14</c:v>
                </c:pt>
                <c:pt idx="14">
                  <c:v>Jour 15</c:v>
                </c:pt>
                <c:pt idx="15">
                  <c:v>Jour 16</c:v>
                </c:pt>
                <c:pt idx="16">
                  <c:v>Jour 17</c:v>
                </c:pt>
                <c:pt idx="17">
                  <c:v>Jour 18</c:v>
                </c:pt>
                <c:pt idx="18">
                  <c:v>Jour 19</c:v>
                </c:pt>
                <c:pt idx="19">
                  <c:v>Jour 20</c:v>
                </c:pt>
                <c:pt idx="20">
                  <c:v>Jour 21</c:v>
                </c:pt>
                <c:pt idx="21">
                  <c:v>Jour 22</c:v>
                </c:pt>
                <c:pt idx="22">
                  <c:v>Jour 23</c:v>
                </c:pt>
                <c:pt idx="23">
                  <c:v>Jour 24</c:v>
                </c:pt>
                <c:pt idx="24">
                  <c:v>Jour 25</c:v>
                </c:pt>
                <c:pt idx="25">
                  <c:v>Jour 26</c:v>
                </c:pt>
                <c:pt idx="26">
                  <c:v>Jour 27</c:v>
                </c:pt>
                <c:pt idx="27">
                  <c:v>Jour 28</c:v>
                </c:pt>
                <c:pt idx="28">
                  <c:v>Jour 29</c:v>
                </c:pt>
                <c:pt idx="29">
                  <c:v>Jour 30</c:v>
                </c:pt>
              </c:strCache>
            </c:strRef>
          </c:cat>
          <c:val>
            <c:numRef>
              <c:f>'TAUX D''ATTAQUE'!$B$13:$AE$13</c:f>
              <c:numCache>
                <c:formatCode>0.0%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303576"/>
        <c:axId val="1250302400"/>
      </c:lineChart>
      <c:catAx>
        <c:axId val="1250302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Jour de l'éclosion</a:t>
                </a:r>
              </a:p>
            </c:rich>
          </c:tx>
          <c:layout>
            <c:manualLayout>
              <c:xMode val="edge"/>
              <c:yMode val="edge"/>
              <c:x val="0.45729591443935202"/>
              <c:y val="0.8644789628569156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250300832"/>
        <c:crosses val="autoZero"/>
        <c:auto val="1"/>
        <c:lblAlgn val="ctr"/>
        <c:lblOffset val="100"/>
        <c:noMultiLvlLbl val="0"/>
      </c:catAx>
      <c:valAx>
        <c:axId val="1250300832"/>
        <c:scaling>
          <c:orientation val="minMax"/>
          <c:max val="1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Nombre de nouveaux cas</a:t>
                </a:r>
              </a:p>
            </c:rich>
          </c:tx>
          <c:layout>
            <c:manualLayout>
              <c:xMode val="edge"/>
              <c:yMode val="edge"/>
              <c:x val="7.3295089840734965E-3"/>
              <c:y val="0.32734176409766957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1250302008"/>
        <c:crosses val="autoZero"/>
        <c:crossBetween val="between"/>
        <c:majorUnit val="2"/>
        <c:minorUnit val="1"/>
      </c:valAx>
      <c:valAx>
        <c:axId val="1250302400"/>
        <c:scaling>
          <c:orientation val="minMax"/>
          <c:max val="0.5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Taux d'attaque</a:t>
                </a:r>
              </a:p>
            </c:rich>
          </c:tx>
          <c:layout>
            <c:manualLayout>
              <c:xMode val="edge"/>
              <c:yMode val="edge"/>
              <c:x val="0.95602294609555893"/>
              <c:y val="0.35989389962618307"/>
            </c:manualLayout>
          </c:layout>
          <c:overlay val="0"/>
        </c:title>
        <c:numFmt formatCode="0%" sourceLinked="0"/>
        <c:majorTickMark val="out"/>
        <c:minorTickMark val="out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1250303576"/>
        <c:crosses val="max"/>
        <c:crossBetween val="between"/>
        <c:majorUnit val="0.1"/>
        <c:minorUnit val="2.0000000000000004E-2"/>
      </c:valAx>
      <c:catAx>
        <c:axId val="1250303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03024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64536095754090472"/>
          <c:y val="0.94932744770540045"/>
          <c:w val="0.34254754571680229"/>
          <c:h val="3.65311381531854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zoomScale="80" zoomScaleNormal="80" workbookViewId="0">
      <selection activeCell="A15" sqref="A15:XFD15"/>
    </sheetView>
  </sheetViews>
  <sheetFormatPr baseColWidth="10" defaultColWidth="11.5703125" defaultRowHeight="14.25" x14ac:dyDescent="0.25"/>
  <cols>
    <col min="1" max="1" width="24.42578125" style="65" customWidth="1"/>
    <col min="2" max="2" width="12.42578125" style="65" customWidth="1"/>
    <col min="3" max="31" width="7.7109375" style="65" customWidth="1"/>
    <col min="32" max="32" width="8.85546875" style="65" customWidth="1"/>
    <col min="33" max="16384" width="11.5703125" style="65"/>
  </cols>
  <sheetData>
    <row r="1" spans="1:33" s="41" customFormat="1" ht="24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6"/>
    </row>
    <row r="2" spans="1:33" s="41" customFormat="1" ht="10.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</row>
    <row r="3" spans="1:33" s="41" customFormat="1" ht="21" customHeight="1" x14ac:dyDescent="0.25">
      <c r="A3" s="74" t="s">
        <v>43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6"/>
    </row>
    <row r="4" spans="1:33" s="41" customFormat="1" ht="21" customHeight="1" x14ac:dyDescent="0.25">
      <c r="A4" s="74" t="s">
        <v>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6"/>
    </row>
    <row r="5" spans="1:33" s="41" customFormat="1" ht="15" thickBot="1" x14ac:dyDescent="0.3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33" s="48" customFormat="1" ht="18" customHeight="1" thickBot="1" x14ac:dyDescent="0.3">
      <c r="A6" s="44" t="s">
        <v>2</v>
      </c>
      <c r="B6" s="71"/>
      <c r="C6" s="45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</row>
    <row r="7" spans="1:33" s="48" customFormat="1" ht="12.75" x14ac:dyDescent="0.25">
      <c r="A7" s="47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</row>
    <row r="8" spans="1:33" s="51" customFormat="1" ht="15" customHeight="1" thickBot="1" x14ac:dyDescent="0.3">
      <c r="A8" s="79"/>
      <c r="B8" s="77" t="s">
        <v>20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2" t="s">
        <v>42</v>
      </c>
      <c r="AG8" s="50"/>
    </row>
    <row r="9" spans="1:33" s="55" customFormat="1" ht="26.25" thickBot="1" x14ac:dyDescent="0.3">
      <c r="A9" s="80"/>
      <c r="B9" s="52" t="s">
        <v>19</v>
      </c>
      <c r="C9" s="53" t="s">
        <v>5</v>
      </c>
      <c r="D9" s="53" t="s">
        <v>6</v>
      </c>
      <c r="E9" s="53" t="s">
        <v>7</v>
      </c>
      <c r="F9" s="53" t="s">
        <v>8</v>
      </c>
      <c r="G9" s="53" t="s">
        <v>9</v>
      </c>
      <c r="H9" s="53" t="s">
        <v>10</v>
      </c>
      <c r="I9" s="53" t="s">
        <v>11</v>
      </c>
      <c r="J9" s="53" t="s">
        <v>12</v>
      </c>
      <c r="K9" s="53" t="s">
        <v>13</v>
      </c>
      <c r="L9" s="53" t="s">
        <v>14</v>
      </c>
      <c r="M9" s="53" t="s">
        <v>15</v>
      </c>
      <c r="N9" s="53" t="s">
        <v>16</v>
      </c>
      <c r="O9" s="53" t="s">
        <v>17</v>
      </c>
      <c r="P9" s="53" t="s">
        <v>18</v>
      </c>
      <c r="Q9" s="53" t="s">
        <v>28</v>
      </c>
      <c r="R9" s="53" t="s">
        <v>29</v>
      </c>
      <c r="S9" s="53" t="s">
        <v>30</v>
      </c>
      <c r="T9" s="53" t="s">
        <v>31</v>
      </c>
      <c r="U9" s="53" t="s">
        <v>32</v>
      </c>
      <c r="V9" s="53" t="s">
        <v>34</v>
      </c>
      <c r="W9" s="53" t="s">
        <v>35</v>
      </c>
      <c r="X9" s="53" t="s">
        <v>36</v>
      </c>
      <c r="Y9" s="53" t="s">
        <v>37</v>
      </c>
      <c r="Z9" s="53" t="s">
        <v>38</v>
      </c>
      <c r="AA9" s="53" t="s">
        <v>39</v>
      </c>
      <c r="AB9" s="53" t="s">
        <v>40</v>
      </c>
      <c r="AC9" s="53" t="s">
        <v>41</v>
      </c>
      <c r="AD9" s="53" t="s">
        <v>44</v>
      </c>
      <c r="AE9" s="53" t="s">
        <v>45</v>
      </c>
      <c r="AF9" s="73"/>
      <c r="AG9" s="54"/>
    </row>
    <row r="10" spans="1:33" s="51" customFormat="1" ht="42" customHeight="1" x14ac:dyDescent="0.25">
      <c r="A10" s="66" t="s">
        <v>3</v>
      </c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>
        <f>SUM(B10:AE10)</f>
        <v>0</v>
      </c>
      <c r="AG10" s="50"/>
    </row>
    <row r="11" spans="1:33" s="51" customFormat="1" ht="36" customHeight="1" x14ac:dyDescent="0.25">
      <c r="A11" s="67" t="s">
        <v>21</v>
      </c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3">
        <f>B11</f>
        <v>0</v>
      </c>
      <c r="AG11" s="50"/>
    </row>
    <row r="12" spans="1:33" s="51" customFormat="1" ht="26.45" customHeight="1" x14ac:dyDescent="0.25">
      <c r="A12" s="68" t="s">
        <v>4</v>
      </c>
      <c r="B12" s="69" t="e">
        <f>B10/B11</f>
        <v>#DIV/0!</v>
      </c>
      <c r="C12" s="69" t="e">
        <f>(B10+C10)/C11</f>
        <v>#DIV/0!</v>
      </c>
      <c r="D12" s="69" t="e">
        <f t="shared" ref="D12:O12" si="0">D10/D11</f>
        <v>#DIV/0!</v>
      </c>
      <c r="E12" s="69" t="e">
        <f t="shared" si="0"/>
        <v>#DIV/0!</v>
      </c>
      <c r="F12" s="69" t="e">
        <f t="shared" si="0"/>
        <v>#DIV/0!</v>
      </c>
      <c r="G12" s="69" t="e">
        <f t="shared" si="0"/>
        <v>#DIV/0!</v>
      </c>
      <c r="H12" s="69" t="e">
        <f t="shared" si="0"/>
        <v>#DIV/0!</v>
      </c>
      <c r="I12" s="69" t="e">
        <f t="shared" si="0"/>
        <v>#DIV/0!</v>
      </c>
      <c r="J12" s="69" t="e">
        <f t="shared" si="0"/>
        <v>#DIV/0!</v>
      </c>
      <c r="K12" s="69" t="e">
        <f t="shared" si="0"/>
        <v>#DIV/0!</v>
      </c>
      <c r="L12" s="69" t="e">
        <f t="shared" si="0"/>
        <v>#DIV/0!</v>
      </c>
      <c r="M12" s="69" t="e">
        <f t="shared" si="0"/>
        <v>#DIV/0!</v>
      </c>
      <c r="N12" s="69" t="e">
        <f t="shared" si="0"/>
        <v>#DIV/0!</v>
      </c>
      <c r="O12" s="69" t="e">
        <f t="shared" si="0"/>
        <v>#DIV/0!</v>
      </c>
      <c r="P12" s="70" t="e">
        <f t="shared" ref="P12:AF12" si="1">P10/P11</f>
        <v>#DIV/0!</v>
      </c>
      <c r="Q12" s="70" t="e">
        <f t="shared" si="1"/>
        <v>#DIV/0!</v>
      </c>
      <c r="R12" s="70" t="e">
        <f t="shared" si="1"/>
        <v>#DIV/0!</v>
      </c>
      <c r="S12" s="70" t="e">
        <f t="shared" si="1"/>
        <v>#DIV/0!</v>
      </c>
      <c r="T12" s="70" t="e">
        <f t="shared" si="1"/>
        <v>#DIV/0!</v>
      </c>
      <c r="U12" s="70" t="e">
        <f t="shared" si="1"/>
        <v>#DIV/0!</v>
      </c>
      <c r="V12" s="70" t="e">
        <f t="shared" si="1"/>
        <v>#DIV/0!</v>
      </c>
      <c r="W12" s="70" t="e">
        <f t="shared" si="1"/>
        <v>#DIV/0!</v>
      </c>
      <c r="X12" s="70" t="e">
        <f t="shared" si="1"/>
        <v>#DIV/0!</v>
      </c>
      <c r="Y12" s="70" t="e">
        <f t="shared" si="1"/>
        <v>#DIV/0!</v>
      </c>
      <c r="Z12" s="70" t="e">
        <f t="shared" si="1"/>
        <v>#DIV/0!</v>
      </c>
      <c r="AA12" s="70" t="e">
        <f t="shared" si="1"/>
        <v>#DIV/0!</v>
      </c>
      <c r="AB12" s="70" t="e">
        <f t="shared" si="1"/>
        <v>#DIV/0!</v>
      </c>
      <c r="AC12" s="70" t="e">
        <f t="shared" ref="AC12:AE12" si="2">AC10/AC11</f>
        <v>#DIV/0!</v>
      </c>
      <c r="AD12" s="70" t="e">
        <f t="shared" si="2"/>
        <v>#DIV/0!</v>
      </c>
      <c r="AE12" s="70" t="e">
        <f t="shared" si="2"/>
        <v>#DIV/0!</v>
      </c>
      <c r="AF12" s="70" t="e">
        <f t="shared" si="1"/>
        <v>#DIV/0!</v>
      </c>
      <c r="AG12" s="50"/>
    </row>
    <row r="13" spans="1:33" x14ac:dyDescent="0.2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</row>
    <row r="14" spans="1:33" x14ac:dyDescent="0.2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</row>
    <row r="15" spans="1:33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</row>
    <row r="16" spans="1:33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</row>
    <row r="17" spans="1:33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</row>
  </sheetData>
  <mergeCells count="6">
    <mergeCell ref="AF8:AF9"/>
    <mergeCell ref="A1:AG1"/>
    <mergeCell ref="A3:AG3"/>
    <mergeCell ref="A4:AG4"/>
    <mergeCell ref="B8:AE8"/>
    <mergeCell ref="A8:A9"/>
  </mergeCells>
  <conditionalFormatting sqref="B12:C12">
    <cfRule type="cellIs" dxfId="9" priority="3" operator="lessThan">
      <formula>0.249</formula>
    </cfRule>
    <cfRule type="cellIs" dxfId="8" priority="4" operator="greaterThan">
      <formula>0.249</formula>
    </cfRule>
  </conditionalFormatting>
  <conditionalFormatting sqref="D12:AE12">
    <cfRule type="cellIs" dxfId="7" priority="1" operator="lessThan">
      <formula>0.099</formula>
    </cfRule>
    <cfRule type="cellIs" dxfId="6" priority="2" operator="greaterThan">
      <formula>0.099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zoomScale="80" zoomScaleNormal="80" workbookViewId="0">
      <selection activeCell="E20" sqref="E20"/>
    </sheetView>
  </sheetViews>
  <sheetFormatPr baseColWidth="10" defaultColWidth="11.5703125" defaultRowHeight="15" x14ac:dyDescent="0.25"/>
  <cols>
    <col min="1" max="1" width="25.5703125" style="1" customWidth="1"/>
    <col min="2" max="2" width="10.28515625" style="1" customWidth="1"/>
    <col min="3" max="31" width="7.7109375" style="1" customWidth="1"/>
    <col min="32" max="32" width="8.85546875" style="1" customWidth="1"/>
    <col min="33" max="16384" width="11.5703125" style="1"/>
  </cols>
  <sheetData>
    <row r="1" spans="1:33" s="2" customFormat="1" ht="24" customHeight="1" x14ac:dyDescent="0.25">
      <c r="A1" s="83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5"/>
      <c r="AG1" s="34"/>
    </row>
    <row r="2" spans="1:33" s="2" customFormat="1" ht="10.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35"/>
    </row>
    <row r="3" spans="1:33" s="2" customFormat="1" ht="21" customHeight="1" x14ac:dyDescent="0.25">
      <c r="A3" s="86" t="s">
        <v>43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8"/>
      <c r="AG3" s="35"/>
    </row>
    <row r="4" spans="1:33" s="2" customFormat="1" ht="21" customHeight="1" x14ac:dyDescent="0.25">
      <c r="A4" s="86" t="s">
        <v>23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8"/>
      <c r="AG4" s="35"/>
    </row>
    <row r="5" spans="1:33" s="2" customFormat="1" ht="15.75" thickBot="1" x14ac:dyDescent="0.3">
      <c r="A5" s="6"/>
      <c r="B5" s="1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35"/>
    </row>
    <row r="6" spans="1:33" s="3" customFormat="1" ht="18" customHeight="1" thickBot="1" x14ac:dyDescent="0.3">
      <c r="A6" s="9" t="s">
        <v>2</v>
      </c>
      <c r="B6" s="13"/>
      <c r="C6" s="10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9"/>
    </row>
    <row r="7" spans="1:33" s="3" customFormat="1" ht="12.75" x14ac:dyDescent="0.25">
      <c r="A7" s="7"/>
      <c r="B7" s="12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36"/>
      <c r="AA7" s="36"/>
      <c r="AB7" s="36"/>
      <c r="AC7" s="36"/>
      <c r="AD7" s="36"/>
      <c r="AE7" s="36"/>
      <c r="AF7" s="36"/>
      <c r="AG7" s="9"/>
    </row>
    <row r="8" spans="1:33" s="4" customFormat="1" ht="15" customHeight="1" thickBot="1" x14ac:dyDescent="0.3">
      <c r="A8" s="89"/>
      <c r="B8" s="91" t="s">
        <v>20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81" t="s">
        <v>33</v>
      </c>
      <c r="AG8" s="37"/>
    </row>
    <row r="9" spans="1:33" s="5" customFormat="1" ht="39" thickBot="1" x14ac:dyDescent="0.3">
      <c r="A9" s="90"/>
      <c r="B9" s="23" t="s">
        <v>19</v>
      </c>
      <c r="C9" s="24" t="s">
        <v>5</v>
      </c>
      <c r="D9" s="24" t="s">
        <v>6</v>
      </c>
      <c r="E9" s="24" t="s">
        <v>7</v>
      </c>
      <c r="F9" s="24" t="s">
        <v>8</v>
      </c>
      <c r="G9" s="24" t="s">
        <v>9</v>
      </c>
      <c r="H9" s="24" t="s">
        <v>10</v>
      </c>
      <c r="I9" s="24" t="s">
        <v>11</v>
      </c>
      <c r="J9" s="24" t="s">
        <v>12</v>
      </c>
      <c r="K9" s="24" t="s">
        <v>13</v>
      </c>
      <c r="L9" s="24" t="s">
        <v>14</v>
      </c>
      <c r="M9" s="24" t="s">
        <v>15</v>
      </c>
      <c r="N9" s="24" t="s">
        <v>16</v>
      </c>
      <c r="O9" s="24" t="s">
        <v>17</v>
      </c>
      <c r="P9" s="24" t="s">
        <v>18</v>
      </c>
      <c r="Q9" s="24" t="s">
        <v>28</v>
      </c>
      <c r="R9" s="24" t="s">
        <v>29</v>
      </c>
      <c r="S9" s="24" t="s">
        <v>30</v>
      </c>
      <c r="T9" s="24" t="s">
        <v>31</v>
      </c>
      <c r="U9" s="24" t="s">
        <v>32</v>
      </c>
      <c r="V9" s="24" t="s">
        <v>34</v>
      </c>
      <c r="W9" s="24" t="s">
        <v>35</v>
      </c>
      <c r="X9" s="24" t="s">
        <v>36</v>
      </c>
      <c r="Y9" s="24" t="s">
        <v>37</v>
      </c>
      <c r="Z9" s="24" t="s">
        <v>38</v>
      </c>
      <c r="AA9" s="24" t="s">
        <v>39</v>
      </c>
      <c r="AB9" s="24" t="s">
        <v>40</v>
      </c>
      <c r="AC9" s="24" t="s">
        <v>41</v>
      </c>
      <c r="AD9" s="24" t="s">
        <v>44</v>
      </c>
      <c r="AE9" s="24" t="s">
        <v>45</v>
      </c>
      <c r="AF9" s="82"/>
      <c r="AG9" s="38"/>
    </row>
    <row r="10" spans="1:33" s="4" customFormat="1" ht="36" customHeight="1" x14ac:dyDescent="0.25">
      <c r="A10" s="19" t="s">
        <v>25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39">
        <f>SUM(B10:AE10)</f>
        <v>0</v>
      </c>
      <c r="AG10" s="37"/>
    </row>
    <row r="11" spans="1:33" s="4" customFormat="1" ht="36" customHeight="1" thickBot="1" x14ac:dyDescent="0.3">
      <c r="A11" s="20" t="s">
        <v>26</v>
      </c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32"/>
      <c r="Z11" s="33"/>
      <c r="AA11" s="26"/>
      <c r="AB11" s="26"/>
      <c r="AC11" s="26"/>
      <c r="AD11" s="26"/>
      <c r="AE11" s="26"/>
      <c r="AF11" s="4">
        <f>B12</f>
        <v>0</v>
      </c>
      <c r="AG11" s="37"/>
    </row>
    <row r="12" spans="1:33" s="4" customFormat="1" ht="36" hidden="1" customHeight="1" thickBot="1" x14ac:dyDescent="0.3">
      <c r="A12" s="20" t="s">
        <v>24</v>
      </c>
      <c r="B12" s="16">
        <f>B11</f>
        <v>0</v>
      </c>
      <c r="C12" s="17">
        <f>B12</f>
        <v>0</v>
      </c>
      <c r="D12" s="17">
        <f>C12-(C10+B10)</f>
        <v>0</v>
      </c>
      <c r="E12" s="17">
        <f t="shared" ref="E12:L12" si="0">D12-D10</f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ref="M12" si="1">L12-L10</f>
        <v>0</v>
      </c>
      <c r="N12" s="17">
        <f t="shared" ref="N12" si="2">M12-M10</f>
        <v>0</v>
      </c>
      <c r="O12" s="17">
        <f t="shared" ref="O12" si="3">N12-N10</f>
        <v>0</v>
      </c>
      <c r="P12" s="17">
        <f t="shared" ref="P12" si="4">O12-O10</f>
        <v>0</v>
      </c>
      <c r="Q12" s="17">
        <f t="shared" ref="Q12" si="5">P12-P10</f>
        <v>0</v>
      </c>
      <c r="R12" s="17">
        <f t="shared" ref="R12" si="6">Q12-Q10</f>
        <v>0</v>
      </c>
      <c r="S12" s="17">
        <f t="shared" ref="S12" si="7">R12-R10</f>
        <v>0</v>
      </c>
      <c r="T12" s="17">
        <f t="shared" ref="T12" si="8">S12-S10</f>
        <v>0</v>
      </c>
      <c r="U12" s="17">
        <f t="shared" ref="U12" si="9">T12-T10</f>
        <v>0</v>
      </c>
      <c r="V12" s="17">
        <f t="shared" ref="V12" si="10">U12-U10</f>
        <v>0</v>
      </c>
      <c r="W12" s="17">
        <f t="shared" ref="W12" si="11">V12-V10</f>
        <v>0</v>
      </c>
      <c r="X12" s="17">
        <f t="shared" ref="X12" si="12">W12-W10</f>
        <v>0</v>
      </c>
      <c r="Y12" s="17">
        <f t="shared" ref="Y12" si="13">X12-X10</f>
        <v>0</v>
      </c>
      <c r="Z12" s="17">
        <f t="shared" ref="Z12" si="14">Y12-Y10</f>
        <v>0</v>
      </c>
      <c r="AA12" s="17">
        <f t="shared" ref="AA12" si="15">Z12-Z10</f>
        <v>0</v>
      </c>
      <c r="AB12" s="17">
        <f t="shared" ref="AB12" si="16">AA12-AA10</f>
        <v>0</v>
      </c>
      <c r="AC12" s="17">
        <f t="shared" ref="AC12" si="17">AB12-AB10</f>
        <v>0</v>
      </c>
      <c r="AD12" s="17">
        <f t="shared" ref="AD12" si="18">AC12-AC10</f>
        <v>0</v>
      </c>
      <c r="AE12" s="17">
        <f t="shared" ref="AE12" si="19">AD12-AD10</f>
        <v>0</v>
      </c>
      <c r="AG12" s="37"/>
    </row>
    <row r="13" spans="1:33" s="4" customFormat="1" ht="26.45" customHeight="1" thickBot="1" x14ac:dyDescent="0.3">
      <c r="A13" s="18" t="s">
        <v>27</v>
      </c>
      <c r="B13" s="21" t="e">
        <f>B10/B12</f>
        <v>#DIV/0!</v>
      </c>
      <c r="C13" s="22" t="e">
        <f>(B10+C10)/B12</f>
        <v>#DIV/0!</v>
      </c>
      <c r="D13" s="22" t="e">
        <f t="shared" ref="D13:AB13" si="20">D10/D12</f>
        <v>#DIV/0!</v>
      </c>
      <c r="E13" s="22" t="e">
        <f t="shared" si="20"/>
        <v>#DIV/0!</v>
      </c>
      <c r="F13" s="22" t="e">
        <f t="shared" si="20"/>
        <v>#DIV/0!</v>
      </c>
      <c r="G13" s="22" t="e">
        <f t="shared" si="20"/>
        <v>#DIV/0!</v>
      </c>
      <c r="H13" s="22" t="e">
        <f t="shared" si="20"/>
        <v>#DIV/0!</v>
      </c>
      <c r="I13" s="22" t="e">
        <f t="shared" si="20"/>
        <v>#DIV/0!</v>
      </c>
      <c r="J13" s="22" t="e">
        <f t="shared" si="20"/>
        <v>#DIV/0!</v>
      </c>
      <c r="K13" s="22" t="e">
        <f t="shared" si="20"/>
        <v>#DIV/0!</v>
      </c>
      <c r="L13" s="22" t="e">
        <f t="shared" si="20"/>
        <v>#DIV/0!</v>
      </c>
      <c r="M13" s="22" t="e">
        <f t="shared" si="20"/>
        <v>#DIV/0!</v>
      </c>
      <c r="N13" s="22" t="e">
        <f t="shared" si="20"/>
        <v>#DIV/0!</v>
      </c>
      <c r="O13" s="22" t="e">
        <f t="shared" si="20"/>
        <v>#DIV/0!</v>
      </c>
      <c r="P13" s="22" t="e">
        <f t="shared" si="20"/>
        <v>#DIV/0!</v>
      </c>
      <c r="Q13" s="22" t="e">
        <f t="shared" si="20"/>
        <v>#DIV/0!</v>
      </c>
      <c r="R13" s="22" t="e">
        <f t="shared" si="20"/>
        <v>#DIV/0!</v>
      </c>
      <c r="S13" s="22" t="e">
        <f t="shared" si="20"/>
        <v>#DIV/0!</v>
      </c>
      <c r="T13" s="22" t="e">
        <f t="shared" si="20"/>
        <v>#DIV/0!</v>
      </c>
      <c r="U13" s="22" t="e">
        <f t="shared" si="20"/>
        <v>#DIV/0!</v>
      </c>
      <c r="V13" s="22" t="e">
        <f t="shared" si="20"/>
        <v>#DIV/0!</v>
      </c>
      <c r="W13" s="22" t="e">
        <f t="shared" si="20"/>
        <v>#DIV/0!</v>
      </c>
      <c r="X13" s="22" t="e">
        <f t="shared" si="20"/>
        <v>#DIV/0!</v>
      </c>
      <c r="Y13" s="22" t="e">
        <f t="shared" si="20"/>
        <v>#DIV/0!</v>
      </c>
      <c r="Z13" s="22" t="e">
        <f t="shared" si="20"/>
        <v>#DIV/0!</v>
      </c>
      <c r="AA13" s="22" t="e">
        <f t="shared" si="20"/>
        <v>#DIV/0!</v>
      </c>
      <c r="AB13" s="22" t="e">
        <f t="shared" si="20"/>
        <v>#DIV/0!</v>
      </c>
      <c r="AC13" s="22" t="e">
        <f t="shared" ref="AC13:AE13" si="21">AC10/AC12</f>
        <v>#DIV/0!</v>
      </c>
      <c r="AD13" s="22" t="e">
        <f t="shared" si="21"/>
        <v>#DIV/0!</v>
      </c>
      <c r="AE13" s="22" t="e">
        <f t="shared" si="21"/>
        <v>#DIV/0!</v>
      </c>
      <c r="AF13" s="40" t="e">
        <f>AF10/AF11</f>
        <v>#DIV/0!</v>
      </c>
      <c r="AG13" s="37"/>
    </row>
    <row r="14" spans="1:33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28"/>
      <c r="AA14" s="28"/>
      <c r="AB14" s="28"/>
      <c r="AC14" s="28"/>
      <c r="AD14" s="28"/>
      <c r="AE14" s="28"/>
      <c r="AF14" s="28"/>
      <c r="AG14" s="29"/>
    </row>
    <row r="15" spans="1:33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29"/>
    </row>
    <row r="16" spans="1:3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29"/>
    </row>
    <row r="17" spans="1:33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29"/>
    </row>
    <row r="18" spans="1:33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30"/>
      <c r="AA18" s="30"/>
      <c r="AB18" s="30"/>
      <c r="AC18" s="30"/>
      <c r="AD18" s="30"/>
      <c r="AE18" s="30"/>
      <c r="AF18" s="30"/>
      <c r="AG18" s="31"/>
    </row>
    <row r="19" spans="1:33" x14ac:dyDescent="0.25">
      <c r="Z19" s="27"/>
      <c r="AA19" s="27"/>
      <c r="AB19" s="27"/>
      <c r="AC19" s="27"/>
      <c r="AD19" s="27"/>
      <c r="AE19" s="27"/>
      <c r="AF19" s="27"/>
      <c r="AG19" s="27"/>
    </row>
  </sheetData>
  <mergeCells count="6">
    <mergeCell ref="AF8:AF9"/>
    <mergeCell ref="A1:AF1"/>
    <mergeCell ref="A3:AF3"/>
    <mergeCell ref="A4:AF4"/>
    <mergeCell ref="A8:A9"/>
    <mergeCell ref="B8:AE8"/>
  </mergeCells>
  <conditionalFormatting sqref="B13:C13">
    <cfRule type="cellIs" dxfId="5" priority="6" operator="greaterThan">
      <formula>0.099</formula>
    </cfRule>
    <cfRule type="cellIs" dxfId="4" priority="5" operator="lessThan">
      <formula>0.099</formula>
    </cfRule>
    <cfRule type="cellIs" dxfId="3" priority="2" operator="greaterThan">
      <formula>0.249</formula>
    </cfRule>
    <cfRule type="cellIs" dxfId="2" priority="1" operator="lessThan">
      <formula>0.249</formula>
    </cfRule>
  </conditionalFormatting>
  <conditionalFormatting sqref="D13:AE13">
    <cfRule type="cellIs" dxfId="1" priority="4" operator="greaterThan">
      <formula>0.099</formula>
    </cfRule>
    <cfRule type="cellIs" dxfId="0" priority="3" operator="lessThan">
      <formula>0.099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1006CD-FF19-4649-8049-82E6D5B3597C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FE95AE3-A6C7-413B-A337-D329A02B8B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E56D73-5C58-4FE8-9743-CD122D343A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2</vt:i4>
      </vt:variant>
    </vt:vector>
  </HeadingPairs>
  <TitlesOfParts>
    <vt:vector size="4" baseType="lpstr">
      <vt:lpstr>INCIDENCE</vt:lpstr>
      <vt:lpstr>TAUX D'ATTAQUE</vt:lpstr>
      <vt:lpstr>COURBE ÉPI CH+CR</vt:lpstr>
      <vt:lpstr>COURBE ÉPI CHSLD</vt:lpstr>
    </vt:vector>
  </TitlesOfParts>
  <Company>DRSP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Villeneuve</dc:creator>
  <cp:lastModifiedBy>Murielle St-Onge</cp:lastModifiedBy>
  <dcterms:created xsi:type="dcterms:W3CDTF">2013-11-06T15:37:46Z</dcterms:created>
  <dcterms:modified xsi:type="dcterms:W3CDTF">2017-11-03T15:00:30Z</dcterms:modified>
</cp:coreProperties>
</file>